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F257BAEE-5523-4F85-971B-D54B894AE5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Лист1!$B$1:$Q$29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P23" i="1"/>
  <c r="N23" i="1"/>
  <c r="P13" i="1"/>
  <c r="N13" i="1"/>
  <c r="L13" i="1"/>
  <c r="F14" i="1"/>
  <c r="H14" i="1"/>
  <c r="H19" i="1" s="1"/>
  <c r="N19" i="1" s="1"/>
  <c r="J14" i="1"/>
  <c r="N14" i="1" l="1"/>
  <c r="P14" i="1"/>
  <c r="L14" i="1"/>
  <c r="J19" i="1"/>
  <c r="F19" i="1"/>
  <c r="L19" i="1" l="1"/>
  <c r="P19" i="1"/>
  <c r="E23" i="1" l="1"/>
  <c r="E19" i="1" l="1"/>
  <c r="E14" i="1"/>
  <c r="E13" i="1"/>
</calcChain>
</file>

<file path=xl/sharedStrings.xml><?xml version="1.0" encoding="utf-8"?>
<sst xmlns="http://schemas.openxmlformats.org/spreadsheetml/2006/main" count="51" uniqueCount="31">
  <si>
    <t>до 31.12.2018г.</t>
  </si>
  <si>
    <t xml:space="preserve">за 1 рабочий день </t>
  </si>
  <si>
    <t>Без учета р/к</t>
  </si>
  <si>
    <t>С  р/к (+30%)</t>
  </si>
  <si>
    <t>СПРАВОЧНАЯ ИНФОРМАЦИЯ</t>
  </si>
  <si>
    <t>(Ф.И.О.)</t>
  </si>
  <si>
    <t>Критерии сложности уголовного дела</t>
  </si>
  <si>
    <t xml:space="preserve"> (в дневное время)</t>
  </si>
  <si>
    <t xml:space="preserve"> (в ночное время)</t>
  </si>
  <si>
    <t xml:space="preserve"> включая ночное время</t>
  </si>
  <si>
    <t>за 1 нерабочий, празднечный или выходной день,</t>
  </si>
  <si>
    <t>Уголовные дела, рассматриваемые:</t>
  </si>
  <si>
    <t xml:space="preserve">    в отношении подозреваемых, обвиняемых (подсудимых), не владеющих языком, на котором ведется судопроизводство;</t>
  </si>
  <si>
    <t xml:space="preserve">   в отношении подозреваемых, обвиняемых (подсудимых), которые в силу физических или психических недостатков не могут самостоятельно осуществлять свое право на защиту</t>
  </si>
  <si>
    <t>в отношении трех или более подозреваемых, обвиняемых (подсудимых) лиц;</t>
  </si>
  <si>
    <t>в случае предъявления обвинения по трем или более инкриминируемым преступлениям;</t>
  </si>
  <si>
    <t>при объеме материалов уголовного дела более трех томов;</t>
  </si>
  <si>
    <t>Уголовные дела:</t>
  </si>
  <si>
    <t xml:space="preserve">     в   отношении несовершеннолетних;</t>
  </si>
  <si>
    <t>с 01.01.2021</t>
  </si>
  <si>
    <t>с 01.01.2022 (+ 4 %)</t>
  </si>
  <si>
    <t>(подпись)</t>
  </si>
  <si>
    <r>
      <t xml:space="preserve">В соответствии с постановлением Правительства РФ от 29.09.2020 N 1561 "О приостановлении действия пункта 2 постановления Правительства Российской Федерации от 1 декабря 2012 г. N 1240" </t>
    </r>
    <r>
      <rPr>
        <b/>
        <sz val="11"/>
        <color theme="1"/>
        <rFont val="Times New Roman"/>
        <family val="1"/>
        <charset val="204"/>
      </rPr>
      <t>возобновляется с 01.01.2022 приостановленное (до 01.01.2022) действие пункта 2 (об индексации размеров вознаграждений адвокатам).</t>
    </r>
    <r>
      <rPr>
        <sz val="11"/>
        <color theme="1"/>
        <rFont val="Times New Roman"/>
        <family val="1"/>
        <charset val="204"/>
      </rPr>
      <t xml:space="preserve"> Настоящая Справочная информация (по размерам вознаграждений) предоставлена в соответствии с пунктом 22(1) Положения о возмещении процессуальных издержек, связанных с производством по уголовному делу, издержек в связи с рассмотрением дела арбитражным судом, гражданского дела, административного дела, а также расходов в связи с выполнением требований Конституционного Суда Российской Федерации,  утвержденного постановлением Правительства РФ от 01.12.2012 № 1240 (ред. от 27.09.2021), требованиями п. 2 данного постановления Правительства РФ (об индексации размеров вознаграждений адвокатам) и ст. 1 Федерального закона от 06.12.2021 N 390-ФЗ "О федеральном бюджете на 2022 год и на плановый период 2023 и 2024 годов" - об уровне инфляции, не превышающем 4,0 процента (декабрь 2022 года к декабрю 2021 года)
</t>
    </r>
  </si>
  <si>
    <t>Все уголовные дела, не предусмотренные строками 2-4 настоящей таблицы</t>
  </si>
  <si>
    <t xml:space="preserve">     в закрытых или выездных судебных заседаниях; </t>
  </si>
  <si>
    <t xml:space="preserve">    рассматриваемые Верховным Судом Российской Федерации, а также судом с участием присяжных заседателей;</t>
  </si>
  <si>
    <t xml:space="preserve">   отнесенные к подсудности Верховного суда республики, краевого или областного суда, суда города федерального значения, суда автономной области, суда автономного округа и окружного (флотского) военного суда (статья 31 Уголовно-процессуального кодекса Российской Федерации)</t>
  </si>
  <si>
    <t xml:space="preserve"> по размерам вознаграждений адвокатов, участвующих в уголовном деле по назначению дознавателя, следователя или суда на территории Красноярского края с 01.01.2022</t>
  </si>
  <si>
    <t>С  р/к (+50%)</t>
  </si>
  <si>
    <t>Главный бухгалтер Адвокатской палаты Красноярского края</t>
  </si>
  <si>
    <t>Т.А. Андреева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</si>
</sst>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1"/>
      <color rgb="FF3333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i/>
      <sz val="14"/>
      <color rgb="FF3333FF"/>
      <name val="Times New Roman"/>
      <family val="1"/>
      <charset val="204"/>
    </font>
    <font>
      <b/>
      <i/>
      <sz val="14"/>
      <color rgb="FF3333FF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2" fontId="2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6" xfId="0" applyFont="1" applyBorder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1" xfId="0" applyFont="1" applyBorder="1"/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justify" vertical="center"/>
    </xf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2" fillId="0" borderId="0" xfId="0" applyFont="1" applyAlignment="1">
      <alignment horizontal="justify" vertical="center"/>
    </xf>
    <xf numFmtId="2" fontId="8" fillId="0" borderId="16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0" xfId="1" applyAlignment="1">
      <alignment horizontal="justify" vertical="center"/>
    </xf>
    <xf numFmtId="0" fontId="2" fillId="0" borderId="0" xfId="0" applyFont="1" applyBorder="1" applyAlignment="1">
      <alignment wrapText="1"/>
    </xf>
    <xf numFmtId="0" fontId="12" fillId="0" borderId="10" xfId="1" applyFont="1" applyBorder="1" applyAlignment="1">
      <alignment wrapText="1"/>
    </xf>
    <xf numFmtId="0" fontId="11" fillId="0" borderId="11" xfId="0" applyFont="1" applyBorder="1" applyAlignment="1">
      <alignment horizontal="justify" vertical="center" wrapText="1"/>
    </xf>
    <xf numFmtId="0" fontId="11" fillId="0" borderId="19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19" xfId="0" applyFont="1" applyBorder="1" applyAlignment="1">
      <alignment horizontal="left" vertical="center" wrapText="1"/>
    </xf>
    <xf numFmtId="2" fontId="7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2" fontId="0" fillId="0" borderId="0" xfId="0" applyNumberFormat="1"/>
    <xf numFmtId="1" fontId="0" fillId="0" borderId="0" xfId="0" applyNumberFormat="1"/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3" fillId="0" borderId="15" xfId="0" applyFont="1" applyBorder="1" applyAlignment="1"/>
    <xf numFmtId="0" fontId="3" fillId="0" borderId="10" xfId="0" applyFont="1" applyBorder="1" applyAlignment="1"/>
    <xf numFmtId="2" fontId="14" fillId="0" borderId="17" xfId="0" applyNumberFormat="1" applyFont="1" applyBorder="1" applyAlignment="1">
      <alignment horizontal="center" vertical="center"/>
    </xf>
    <xf numFmtId="2" fontId="14" fillId="0" borderId="18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wrapText="1"/>
    </xf>
    <xf numFmtId="0" fontId="11" fillId="0" borderId="0" xfId="0" applyFont="1" applyBorder="1" applyAlignment="1">
      <alignment vertical="center" wrapText="1"/>
    </xf>
    <xf numFmtId="2" fontId="17" fillId="0" borderId="16" xfId="0" applyNumberFormat="1" applyFont="1" applyBorder="1" applyAlignment="1">
      <alignment horizontal="center" vertical="center"/>
    </xf>
    <xf numFmtId="2" fontId="17" fillId="0" borderId="1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2" fontId="7" fillId="0" borderId="13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2" fontId="20" fillId="0" borderId="21" xfId="0" applyNumberFormat="1" applyFont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 vertical="center"/>
    </xf>
    <xf numFmtId="2" fontId="20" fillId="0" borderId="24" xfId="0" applyNumberFormat="1" applyFont="1" applyBorder="1" applyAlignment="1">
      <alignment horizontal="center" vertical="center"/>
    </xf>
    <xf numFmtId="2" fontId="14" fillId="0" borderId="21" xfId="0" applyNumberFormat="1" applyFont="1" applyBorder="1" applyAlignment="1">
      <alignment horizontal="center" vertical="center"/>
    </xf>
    <xf numFmtId="2" fontId="14" fillId="0" borderId="8" xfId="0" applyNumberFormat="1" applyFont="1" applyBorder="1" applyAlignment="1">
      <alignment horizontal="center" vertical="center"/>
    </xf>
    <xf numFmtId="2" fontId="14" fillId="0" borderId="24" xfId="0" applyNumberFormat="1" applyFont="1" applyBorder="1" applyAlignment="1">
      <alignment horizontal="center" vertical="center"/>
    </xf>
    <xf numFmtId="2" fontId="7" fillId="0" borderId="22" xfId="0" applyNumberFormat="1" applyFont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15" fillId="0" borderId="21" xfId="0" applyNumberFormat="1" applyFont="1" applyBorder="1" applyAlignment="1">
      <alignment horizontal="center" vertical="center"/>
    </xf>
    <xf numFmtId="2" fontId="15" fillId="0" borderId="8" xfId="0" applyNumberFormat="1" applyFont="1" applyBorder="1" applyAlignment="1">
      <alignment horizontal="center" vertical="center"/>
    </xf>
    <xf numFmtId="2" fontId="15" fillId="0" borderId="24" xfId="0" applyNumberFormat="1" applyFont="1" applyBorder="1" applyAlignment="1">
      <alignment horizontal="center" vertical="center"/>
    </xf>
    <xf numFmtId="2" fontId="19" fillId="0" borderId="21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2" fontId="19" fillId="0" borderId="2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2" fontId="18" fillId="0" borderId="21" xfId="0" applyNumberFormat="1" applyFont="1" applyBorder="1" applyAlignment="1">
      <alignment horizontal="center" vertical="center"/>
    </xf>
    <xf numFmtId="2" fontId="18" fillId="0" borderId="8" xfId="0" applyNumberFormat="1" applyFont="1" applyBorder="1" applyAlignment="1">
      <alignment horizontal="center" vertical="center"/>
    </xf>
    <xf numFmtId="2" fontId="18" fillId="0" borderId="2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2" fontId="17" fillId="0" borderId="21" xfId="0" applyNumberFormat="1" applyFont="1" applyBorder="1" applyAlignment="1">
      <alignment horizontal="center" vertical="center"/>
    </xf>
    <xf numFmtId="2" fontId="17" fillId="0" borderId="8" xfId="0" applyNumberFormat="1" applyFont="1" applyBorder="1" applyAlignment="1">
      <alignment horizontal="center" vertical="center"/>
    </xf>
    <xf numFmtId="2" fontId="17" fillId="0" borderId="24" xfId="0" applyNumberFormat="1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24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3333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B517DE4CEC2667FF5CD4D4FACFC7BDBC1D587620F048907F723F2EE0B4A923CEC3DF271ABFB79631g9h6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3"/>
  <sheetViews>
    <sheetView tabSelected="1" topLeftCell="C1" workbookViewId="0">
      <selection activeCell="O1" sqref="O1:Q3"/>
    </sheetView>
  </sheetViews>
  <sheetFormatPr defaultRowHeight="15" x14ac:dyDescent="0.25"/>
  <cols>
    <col min="2" max="2" width="4.140625" customWidth="1"/>
    <col min="3" max="3" width="61" customWidth="1"/>
    <col min="4" max="4" width="6.5703125" hidden="1" customWidth="1"/>
    <col min="5" max="5" width="6.85546875" hidden="1" customWidth="1"/>
    <col min="6" max="6" width="12.140625" customWidth="1"/>
    <col min="7" max="7" width="11.140625" customWidth="1"/>
    <col min="8" max="8" width="11.42578125" customWidth="1"/>
    <col min="9" max="9" width="11" customWidth="1"/>
    <col min="10" max="10" width="11.5703125" customWidth="1"/>
    <col min="11" max="11" width="11" customWidth="1"/>
    <col min="12" max="12" width="12.85546875" customWidth="1"/>
    <col min="13" max="13" width="12.140625" customWidth="1"/>
    <col min="14" max="14" width="14" customWidth="1"/>
    <col min="15" max="15" width="12.28515625" customWidth="1"/>
    <col min="16" max="16" width="13" customWidth="1"/>
    <col min="17" max="17" width="12.5703125" customWidth="1"/>
  </cols>
  <sheetData>
    <row r="1" spans="2:17" ht="15.75" x14ac:dyDescent="0.25">
      <c r="I1" s="58"/>
      <c r="J1" s="58"/>
      <c r="K1" s="58"/>
      <c r="O1" s="58"/>
      <c r="P1" s="58"/>
      <c r="Q1" s="58"/>
    </row>
    <row r="2" spans="2:17" ht="15.75" x14ac:dyDescent="0.25">
      <c r="I2" s="58"/>
      <c r="J2" s="58"/>
      <c r="K2" s="58"/>
      <c r="O2" s="58"/>
      <c r="P2" s="58"/>
      <c r="Q2" s="58"/>
    </row>
    <row r="3" spans="2:17" ht="15.75" x14ac:dyDescent="0.25">
      <c r="I3" s="58"/>
      <c r="J3" s="58"/>
      <c r="K3" s="58"/>
      <c r="O3" s="58"/>
      <c r="P3" s="58"/>
      <c r="Q3" s="58"/>
    </row>
    <row r="4" spans="2:17" ht="15.75" x14ac:dyDescent="0.25">
      <c r="I4" s="58"/>
      <c r="J4" s="58"/>
      <c r="K4" s="58"/>
      <c r="O4" s="58"/>
      <c r="P4" s="58"/>
      <c r="Q4" s="58"/>
    </row>
    <row r="5" spans="2:17" ht="26.25" customHeight="1" x14ac:dyDescent="0.3">
      <c r="B5" s="10"/>
      <c r="C5" s="106" t="s">
        <v>4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</row>
    <row r="6" spans="2:17" ht="20.25" customHeight="1" x14ac:dyDescent="0.25">
      <c r="B6" s="9"/>
      <c r="C6" s="105" t="s">
        <v>27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</row>
    <row r="7" spans="2:17" ht="15.75" thickBot="1" x14ac:dyDescent="0.3"/>
    <row r="8" spans="2:17" ht="120" customHeight="1" thickBot="1" x14ac:dyDescent="0.3">
      <c r="B8" s="44"/>
      <c r="C8" s="54" t="s">
        <v>22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45"/>
    </row>
    <row r="9" spans="2:17" ht="24.75" customHeight="1" thickBot="1" x14ac:dyDescent="0.3">
      <c r="B9" s="46"/>
      <c r="C9" s="47"/>
      <c r="D9" s="104" t="s">
        <v>0</v>
      </c>
      <c r="E9" s="75"/>
      <c r="F9" s="101" t="s">
        <v>19</v>
      </c>
      <c r="G9" s="102"/>
      <c r="H9" s="102"/>
      <c r="I9" s="102"/>
      <c r="J9" s="102"/>
      <c r="K9" s="103"/>
      <c r="L9" s="74" t="s">
        <v>20</v>
      </c>
      <c r="M9" s="74"/>
      <c r="N9" s="74"/>
      <c r="O9" s="74"/>
      <c r="P9" s="74"/>
      <c r="Q9" s="75"/>
    </row>
    <row r="10" spans="2:17" ht="45" customHeight="1" x14ac:dyDescent="0.25">
      <c r="B10" s="76" t="s">
        <v>6</v>
      </c>
      <c r="C10" s="78"/>
      <c r="D10" s="76" t="s">
        <v>1</v>
      </c>
      <c r="E10" s="78"/>
      <c r="F10" s="107" t="s">
        <v>1</v>
      </c>
      <c r="G10" s="108"/>
      <c r="H10" s="107" t="s">
        <v>1</v>
      </c>
      <c r="I10" s="108"/>
      <c r="J10" s="107" t="s">
        <v>10</v>
      </c>
      <c r="K10" s="108"/>
      <c r="L10" s="76" t="s">
        <v>1</v>
      </c>
      <c r="M10" s="77"/>
      <c r="N10" s="76" t="s">
        <v>1</v>
      </c>
      <c r="O10" s="78"/>
      <c r="P10" s="76" t="s">
        <v>10</v>
      </c>
      <c r="Q10" s="78"/>
    </row>
    <row r="11" spans="2:17" ht="18.75" customHeight="1" thickBot="1" x14ac:dyDescent="0.3">
      <c r="B11" s="79"/>
      <c r="C11" s="81"/>
      <c r="D11" s="79"/>
      <c r="E11" s="81"/>
      <c r="F11" s="109" t="s">
        <v>7</v>
      </c>
      <c r="G11" s="110"/>
      <c r="H11" s="109" t="s">
        <v>8</v>
      </c>
      <c r="I11" s="110"/>
      <c r="J11" s="109" t="s">
        <v>9</v>
      </c>
      <c r="K11" s="110"/>
      <c r="L11" s="79" t="s">
        <v>7</v>
      </c>
      <c r="M11" s="80"/>
      <c r="N11" s="79" t="s">
        <v>8</v>
      </c>
      <c r="O11" s="81"/>
      <c r="P11" s="80" t="s">
        <v>9</v>
      </c>
      <c r="Q11" s="81"/>
    </row>
    <row r="12" spans="2:17" ht="33.75" thickBot="1" x14ac:dyDescent="0.3">
      <c r="B12" s="8"/>
      <c r="C12" s="7"/>
      <c r="D12" s="15" t="s">
        <v>2</v>
      </c>
      <c r="E12" s="16" t="s">
        <v>3</v>
      </c>
      <c r="F12" s="35" t="s">
        <v>2</v>
      </c>
      <c r="G12" s="16" t="s">
        <v>28</v>
      </c>
      <c r="H12" s="36" t="s">
        <v>2</v>
      </c>
      <c r="I12" s="37" t="s">
        <v>28</v>
      </c>
      <c r="J12" s="36" t="s">
        <v>2</v>
      </c>
      <c r="K12" s="37" t="s">
        <v>28</v>
      </c>
      <c r="L12" s="38" t="s">
        <v>2</v>
      </c>
      <c r="M12" s="39" t="s">
        <v>28</v>
      </c>
      <c r="N12" s="38" t="s">
        <v>2</v>
      </c>
      <c r="O12" s="39" t="s">
        <v>28</v>
      </c>
      <c r="P12" s="38" t="s">
        <v>2</v>
      </c>
      <c r="Q12" s="39" t="s">
        <v>28</v>
      </c>
    </row>
    <row r="13" spans="2:17" ht="32.25" thickBot="1" x14ac:dyDescent="0.3">
      <c r="B13" s="20">
        <v>1</v>
      </c>
      <c r="C13" s="50" t="s">
        <v>23</v>
      </c>
      <c r="D13" s="18">
        <v>550</v>
      </c>
      <c r="E13" s="19">
        <f>D13*1.3</f>
        <v>715</v>
      </c>
      <c r="F13" s="52">
        <v>1500</v>
      </c>
      <c r="G13" s="34">
        <v>2250</v>
      </c>
      <c r="H13" s="53">
        <v>1775</v>
      </c>
      <c r="I13" s="34">
        <v>2662.5</v>
      </c>
      <c r="J13" s="53">
        <v>2050</v>
      </c>
      <c r="K13" s="34">
        <v>3075</v>
      </c>
      <c r="L13" s="48">
        <f>F13*1.04</f>
        <v>1560</v>
      </c>
      <c r="M13" s="34">
        <v>2340</v>
      </c>
      <c r="N13" s="49">
        <f>H13*1.04</f>
        <v>1846</v>
      </c>
      <c r="O13" s="34">
        <v>2769</v>
      </c>
      <c r="P13" s="49">
        <f>J13*1.04</f>
        <v>2132</v>
      </c>
      <c r="Q13" s="34">
        <v>3198</v>
      </c>
    </row>
    <row r="14" spans="2:17" ht="15.75" customHeight="1" x14ac:dyDescent="0.25">
      <c r="B14" s="95">
        <v>2</v>
      </c>
      <c r="C14" s="27" t="s">
        <v>11</v>
      </c>
      <c r="D14" s="89">
        <v>765</v>
      </c>
      <c r="E14" s="98">
        <f t="shared" ref="E14:E19" si="0">D14*1.3</f>
        <v>994.5</v>
      </c>
      <c r="F14" s="82">
        <f>F13+D14-D13</f>
        <v>1715</v>
      </c>
      <c r="G14" s="65">
        <v>2572.5</v>
      </c>
      <c r="H14" s="82">
        <f>(H23-H13)/3+H13</f>
        <v>2191.6666666666665</v>
      </c>
      <c r="I14" s="65">
        <v>3287.5</v>
      </c>
      <c r="J14" s="82">
        <f>(J23-J13)/3+J13-3.33</f>
        <v>2480.0033333333336</v>
      </c>
      <c r="K14" s="65">
        <v>3720</v>
      </c>
      <c r="L14" s="68">
        <f>F14*1.04</f>
        <v>1783.6000000000001</v>
      </c>
      <c r="M14" s="65">
        <v>2675.4</v>
      </c>
      <c r="N14" s="68">
        <f>H14*1.04</f>
        <v>2279.333333333333</v>
      </c>
      <c r="O14" s="65">
        <v>3419</v>
      </c>
      <c r="P14" s="68">
        <f>J14*1.04</f>
        <v>2579.2034666666668</v>
      </c>
      <c r="Q14" s="65">
        <v>3868.8</v>
      </c>
    </row>
    <row r="15" spans="2:17" ht="15.75" customHeight="1" x14ac:dyDescent="0.25">
      <c r="B15" s="96"/>
      <c r="C15" s="28" t="s">
        <v>24</v>
      </c>
      <c r="D15" s="90"/>
      <c r="E15" s="99"/>
      <c r="F15" s="83"/>
      <c r="G15" s="66"/>
      <c r="H15" s="83"/>
      <c r="I15" s="66"/>
      <c r="J15" s="83"/>
      <c r="K15" s="66"/>
      <c r="L15" s="69"/>
      <c r="M15" s="66"/>
      <c r="N15" s="69"/>
      <c r="O15" s="66"/>
      <c r="P15" s="69"/>
      <c r="Q15" s="66"/>
    </row>
    <row r="16" spans="2:17" ht="21.75" customHeight="1" x14ac:dyDescent="0.25">
      <c r="B16" s="96"/>
      <c r="C16" s="33" t="s">
        <v>18</v>
      </c>
      <c r="D16" s="90"/>
      <c r="E16" s="99"/>
      <c r="F16" s="83"/>
      <c r="G16" s="66"/>
      <c r="H16" s="83"/>
      <c r="I16" s="66"/>
      <c r="J16" s="83"/>
      <c r="K16" s="66"/>
      <c r="L16" s="69"/>
      <c r="M16" s="66"/>
      <c r="N16" s="69"/>
      <c r="O16" s="66"/>
      <c r="P16" s="69"/>
      <c r="Q16" s="66"/>
    </row>
    <row r="17" spans="2:17" ht="47.25" x14ac:dyDescent="0.25">
      <c r="B17" s="96"/>
      <c r="C17" s="28" t="s">
        <v>12</v>
      </c>
      <c r="D17" s="90"/>
      <c r="E17" s="99"/>
      <c r="F17" s="83"/>
      <c r="G17" s="66"/>
      <c r="H17" s="83"/>
      <c r="I17" s="66"/>
      <c r="J17" s="83"/>
      <c r="K17" s="66"/>
      <c r="L17" s="69"/>
      <c r="M17" s="66"/>
      <c r="N17" s="69"/>
      <c r="O17" s="66"/>
      <c r="P17" s="69"/>
      <c r="Q17" s="66"/>
    </row>
    <row r="18" spans="2:17" ht="56.25" customHeight="1" thickBot="1" x14ac:dyDescent="0.3">
      <c r="B18" s="97"/>
      <c r="C18" s="29" t="s">
        <v>13</v>
      </c>
      <c r="D18" s="91"/>
      <c r="E18" s="100"/>
      <c r="F18" s="84"/>
      <c r="G18" s="67"/>
      <c r="H18" s="84"/>
      <c r="I18" s="67"/>
      <c r="J18" s="84"/>
      <c r="K18" s="67"/>
      <c r="L18" s="70"/>
      <c r="M18" s="67"/>
      <c r="N18" s="70"/>
      <c r="O18" s="67"/>
      <c r="P18" s="70"/>
      <c r="Q18" s="67"/>
    </row>
    <row r="19" spans="2:17" ht="15.75" customHeight="1" x14ac:dyDescent="0.25">
      <c r="B19" s="95">
        <v>3</v>
      </c>
      <c r="C19" s="30" t="s">
        <v>11</v>
      </c>
      <c r="D19" s="89">
        <v>980</v>
      </c>
      <c r="E19" s="98">
        <f t="shared" si="0"/>
        <v>1274</v>
      </c>
      <c r="F19" s="82">
        <f>F14+D19-D14</f>
        <v>1930</v>
      </c>
      <c r="G19" s="65">
        <v>2895</v>
      </c>
      <c r="H19" s="82">
        <f>(H23-H13)/3+H14</f>
        <v>2608.333333333333</v>
      </c>
      <c r="I19" s="65">
        <v>3912.5</v>
      </c>
      <c r="J19" s="82">
        <f>(J23-J13)/3+J14-3.34</f>
        <v>2909.9966666666669</v>
      </c>
      <c r="K19" s="65">
        <v>4365</v>
      </c>
      <c r="L19" s="71">
        <f>F19*1.04</f>
        <v>2007.2</v>
      </c>
      <c r="M19" s="55">
        <v>3010.8</v>
      </c>
      <c r="N19" s="68">
        <f>H19*1.04</f>
        <v>2712.6666666666665</v>
      </c>
      <c r="O19" s="55">
        <v>4069</v>
      </c>
      <c r="P19" s="68">
        <f>J19*1.04</f>
        <v>3026.3965333333335</v>
      </c>
      <c r="Q19" s="55">
        <v>4539.6000000000004</v>
      </c>
    </row>
    <row r="20" spans="2:17" ht="31.5" x14ac:dyDescent="0.25">
      <c r="B20" s="96"/>
      <c r="C20" s="31" t="s">
        <v>14</v>
      </c>
      <c r="D20" s="90"/>
      <c r="E20" s="99"/>
      <c r="F20" s="83"/>
      <c r="G20" s="66"/>
      <c r="H20" s="83"/>
      <c r="I20" s="66"/>
      <c r="J20" s="83"/>
      <c r="K20" s="66"/>
      <c r="L20" s="72"/>
      <c r="M20" s="56"/>
      <c r="N20" s="69"/>
      <c r="O20" s="56"/>
      <c r="P20" s="69"/>
      <c r="Q20" s="56"/>
    </row>
    <row r="21" spans="2:17" ht="31.5" x14ac:dyDescent="0.25">
      <c r="B21" s="96"/>
      <c r="C21" s="31" t="s">
        <v>15</v>
      </c>
      <c r="D21" s="90"/>
      <c r="E21" s="99"/>
      <c r="F21" s="83"/>
      <c r="G21" s="66"/>
      <c r="H21" s="83"/>
      <c r="I21" s="66"/>
      <c r="J21" s="83"/>
      <c r="K21" s="66"/>
      <c r="L21" s="72"/>
      <c r="M21" s="56"/>
      <c r="N21" s="69"/>
      <c r="O21" s="56"/>
      <c r="P21" s="69"/>
      <c r="Q21" s="56"/>
    </row>
    <row r="22" spans="2:17" ht="16.5" customHeight="1" thickBot="1" x14ac:dyDescent="0.3">
      <c r="B22" s="97"/>
      <c r="C22" s="32" t="s">
        <v>16</v>
      </c>
      <c r="D22" s="91"/>
      <c r="E22" s="100"/>
      <c r="F22" s="84"/>
      <c r="G22" s="67"/>
      <c r="H22" s="84"/>
      <c r="I22" s="67"/>
      <c r="J22" s="84"/>
      <c r="K22" s="67"/>
      <c r="L22" s="73"/>
      <c r="M22" s="57"/>
      <c r="N22" s="70"/>
      <c r="O22" s="57"/>
      <c r="P22" s="70"/>
      <c r="Q22" s="57"/>
    </row>
    <row r="23" spans="2:17" ht="15.75" customHeight="1" x14ac:dyDescent="0.25">
      <c r="B23" s="20"/>
      <c r="C23" s="30" t="s">
        <v>17</v>
      </c>
      <c r="D23" s="89">
        <v>1200</v>
      </c>
      <c r="E23" s="92">
        <f>D23*1.3</f>
        <v>1560</v>
      </c>
      <c r="F23" s="86">
        <v>2150</v>
      </c>
      <c r="G23" s="65">
        <v>3225</v>
      </c>
      <c r="H23" s="86">
        <v>3025</v>
      </c>
      <c r="I23" s="65">
        <v>4537.5</v>
      </c>
      <c r="J23" s="86">
        <v>3350</v>
      </c>
      <c r="K23" s="65">
        <v>5025</v>
      </c>
      <c r="L23" s="59">
        <f>F23*1.04</f>
        <v>2236</v>
      </c>
      <c r="M23" s="55">
        <v>3354</v>
      </c>
      <c r="N23" s="62">
        <f>H23*1.04</f>
        <v>3146</v>
      </c>
      <c r="O23" s="55">
        <v>4719</v>
      </c>
      <c r="P23" s="62">
        <f>J23*1.04</f>
        <v>3484</v>
      </c>
      <c r="Q23" s="55">
        <v>5226</v>
      </c>
    </row>
    <row r="24" spans="2:17" ht="54" customHeight="1" x14ac:dyDescent="0.25">
      <c r="B24" s="22"/>
      <c r="C24" s="51" t="s">
        <v>25</v>
      </c>
      <c r="D24" s="90"/>
      <c r="E24" s="93"/>
      <c r="F24" s="87"/>
      <c r="G24" s="66"/>
      <c r="H24" s="87"/>
      <c r="I24" s="66"/>
      <c r="J24" s="87"/>
      <c r="K24" s="66"/>
      <c r="L24" s="60"/>
      <c r="M24" s="56"/>
      <c r="N24" s="63"/>
      <c r="O24" s="56"/>
      <c r="P24" s="63"/>
      <c r="Q24" s="56"/>
    </row>
    <row r="25" spans="2:17" ht="80.25" customHeight="1" thickBot="1" x14ac:dyDescent="0.3">
      <c r="B25" s="23">
        <v>4</v>
      </c>
      <c r="C25" s="26" t="s">
        <v>26</v>
      </c>
      <c r="D25" s="91"/>
      <c r="E25" s="94"/>
      <c r="F25" s="88"/>
      <c r="G25" s="67"/>
      <c r="H25" s="88"/>
      <c r="I25" s="67"/>
      <c r="J25" s="88"/>
      <c r="K25" s="67"/>
      <c r="L25" s="61"/>
      <c r="M25" s="57"/>
      <c r="N25" s="64"/>
      <c r="O25" s="57"/>
      <c r="P25" s="64"/>
      <c r="Q25" s="57"/>
    </row>
    <row r="26" spans="2:17" x14ac:dyDescent="0.25">
      <c r="B26" s="21"/>
      <c r="C26" s="3"/>
    </row>
    <row r="27" spans="2:17" x14ac:dyDescent="0.25">
      <c r="B27" s="4"/>
      <c r="C27" s="4"/>
      <c r="D27" s="4"/>
      <c r="E27" s="4"/>
      <c r="F27" s="4"/>
      <c r="G27" s="4"/>
      <c r="H27" s="1"/>
      <c r="I27" s="1"/>
    </row>
    <row r="28" spans="2:17" ht="15" customHeight="1" x14ac:dyDescent="0.25">
      <c r="B28" s="4"/>
      <c r="C28" s="85" t="s">
        <v>29</v>
      </c>
      <c r="D28" s="85"/>
      <c r="E28" s="25"/>
      <c r="F28" s="3"/>
      <c r="G28" s="3"/>
      <c r="H28" s="3"/>
      <c r="I28" s="5"/>
      <c r="J28" s="1"/>
      <c r="L28" s="11"/>
      <c r="M28" s="3"/>
      <c r="N28" s="11" t="s">
        <v>30</v>
      </c>
      <c r="Q28" s="5"/>
    </row>
    <row r="29" spans="2:17" x14ac:dyDescent="0.25">
      <c r="B29" s="4"/>
      <c r="C29" s="3"/>
      <c r="D29" s="3"/>
      <c r="E29" s="3"/>
      <c r="F29" s="40"/>
      <c r="G29" s="1"/>
      <c r="H29" s="41"/>
      <c r="I29" s="5"/>
      <c r="J29" s="1"/>
      <c r="L29" s="13" t="s">
        <v>21</v>
      </c>
      <c r="N29" s="12" t="s">
        <v>5</v>
      </c>
      <c r="Q29" s="5"/>
    </row>
    <row r="30" spans="2:17" x14ac:dyDescent="0.25">
      <c r="B30" s="4"/>
      <c r="C30" s="3"/>
      <c r="D30" s="3"/>
      <c r="E30" s="3"/>
      <c r="F30" s="5"/>
      <c r="G30" s="6"/>
      <c r="H30" s="2"/>
      <c r="I30" s="2"/>
      <c r="J30" s="1"/>
    </row>
    <row r="31" spans="2:17" x14ac:dyDescent="0.25">
      <c r="B31" s="2"/>
      <c r="C31" s="3"/>
      <c r="D31" s="3"/>
      <c r="E31" s="3"/>
      <c r="F31" s="5"/>
      <c r="G31" s="6"/>
      <c r="H31" s="2"/>
      <c r="I31" s="2"/>
      <c r="J31" s="1"/>
    </row>
    <row r="32" spans="2:17" ht="18.600000000000001" customHeight="1" x14ac:dyDescent="0.25">
      <c r="B32" s="2"/>
      <c r="F32" s="42"/>
      <c r="H32" s="42"/>
      <c r="J32" s="42"/>
      <c r="L32" s="42"/>
      <c r="N32" s="42"/>
    </row>
    <row r="33" spans="2:17" ht="16.899999999999999" customHeight="1" x14ac:dyDescent="0.25">
      <c r="F33" s="42"/>
      <c r="G33" s="42"/>
      <c r="H33" s="42"/>
      <c r="I33" s="42"/>
      <c r="J33" s="42"/>
      <c r="K33" s="42"/>
      <c r="L33" s="43"/>
      <c r="N33" s="43"/>
      <c r="P33" s="43"/>
    </row>
    <row r="34" spans="2:17" x14ac:dyDescent="0.25"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</row>
    <row r="35" spans="2:17" x14ac:dyDescent="0.25"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</row>
    <row r="36" spans="2:17" x14ac:dyDescent="0.25"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8" spans="2:17" x14ac:dyDescent="0.25">
      <c r="C38" s="2"/>
      <c r="D38" s="2"/>
      <c r="E38" s="2"/>
      <c r="F38" s="2"/>
      <c r="G38" s="2"/>
      <c r="M38" s="42"/>
      <c r="N38" s="42"/>
      <c r="O38" s="42"/>
      <c r="P38" s="42"/>
      <c r="Q38" s="42"/>
    </row>
    <row r="39" spans="2:17" x14ac:dyDescent="0.25">
      <c r="C39" s="17"/>
      <c r="D39" s="2"/>
      <c r="E39" s="2"/>
      <c r="F39" s="2"/>
      <c r="G39" s="2"/>
      <c r="M39" s="42"/>
      <c r="N39" s="42"/>
      <c r="O39" s="42"/>
      <c r="P39" s="42"/>
      <c r="Q39" s="42"/>
    </row>
    <row r="40" spans="2:17" x14ac:dyDescent="0.25">
      <c r="B40" s="2"/>
      <c r="C40" s="17"/>
      <c r="D40" s="2"/>
      <c r="E40" s="2"/>
      <c r="F40" s="2"/>
      <c r="G40" s="2"/>
      <c r="M40" s="42"/>
      <c r="N40" s="42"/>
      <c r="O40" s="42"/>
      <c r="P40" s="42"/>
      <c r="Q40" s="42"/>
    </row>
    <row r="41" spans="2:17" x14ac:dyDescent="0.25">
      <c r="C41" s="17"/>
    </row>
    <row r="42" spans="2:17" x14ac:dyDescent="0.25">
      <c r="C42" s="17"/>
    </row>
    <row r="43" spans="2:17" x14ac:dyDescent="0.25">
      <c r="C43" s="2"/>
    </row>
    <row r="44" spans="2:17" x14ac:dyDescent="0.25">
      <c r="C44" s="14"/>
      <c r="D44" s="14"/>
    </row>
    <row r="46" spans="2:17" x14ac:dyDescent="0.25">
      <c r="C46" s="17"/>
    </row>
    <row r="47" spans="2:17" x14ac:dyDescent="0.25">
      <c r="C47" s="17"/>
    </row>
    <row r="48" spans="2:17" x14ac:dyDescent="0.25">
      <c r="C48" s="17"/>
    </row>
    <row r="49" spans="3:3" x14ac:dyDescent="0.25">
      <c r="C49" s="17"/>
    </row>
    <row r="51" spans="3:3" x14ac:dyDescent="0.25">
      <c r="C51" s="17"/>
    </row>
    <row r="52" spans="3:3" x14ac:dyDescent="0.25">
      <c r="C52" s="17"/>
    </row>
    <row r="53" spans="3:3" x14ac:dyDescent="0.25">
      <c r="C53" s="24"/>
    </row>
  </sheetData>
  <mergeCells count="73">
    <mergeCell ref="C6:Q6"/>
    <mergeCell ref="C5:Q5"/>
    <mergeCell ref="B19:B22"/>
    <mergeCell ref="D19:D22"/>
    <mergeCell ref="J10:K10"/>
    <mergeCell ref="J14:J18"/>
    <mergeCell ref="K14:K18"/>
    <mergeCell ref="H10:I10"/>
    <mergeCell ref="F10:G10"/>
    <mergeCell ref="D10:E11"/>
    <mergeCell ref="F11:G11"/>
    <mergeCell ref="H11:I11"/>
    <mergeCell ref="J11:K11"/>
    <mergeCell ref="H14:H18"/>
    <mergeCell ref="I14:I18"/>
    <mergeCell ref="E19:E22"/>
    <mergeCell ref="K23:K25"/>
    <mergeCell ref="B14:B18"/>
    <mergeCell ref="I1:K1"/>
    <mergeCell ref="I2:K2"/>
    <mergeCell ref="I3:K3"/>
    <mergeCell ref="I4:K4"/>
    <mergeCell ref="K19:K22"/>
    <mergeCell ref="I19:I22"/>
    <mergeCell ref="J19:J22"/>
    <mergeCell ref="D14:D18"/>
    <mergeCell ref="E14:E18"/>
    <mergeCell ref="F14:F18"/>
    <mergeCell ref="G14:G18"/>
    <mergeCell ref="F9:K9"/>
    <mergeCell ref="D9:E9"/>
    <mergeCell ref="B10:C11"/>
    <mergeCell ref="C28:D28"/>
    <mergeCell ref="I23:I25"/>
    <mergeCell ref="J23:J25"/>
    <mergeCell ref="D23:D25"/>
    <mergeCell ref="E23:E25"/>
    <mergeCell ref="F23:F25"/>
    <mergeCell ref="G23:G25"/>
    <mergeCell ref="H23:H25"/>
    <mergeCell ref="F19:F22"/>
    <mergeCell ref="G19:G22"/>
    <mergeCell ref="H19:H22"/>
    <mergeCell ref="N19:N22"/>
    <mergeCell ref="O19:O22"/>
    <mergeCell ref="P19:P22"/>
    <mergeCell ref="Q19:Q22"/>
    <mergeCell ref="L9:Q9"/>
    <mergeCell ref="L10:M10"/>
    <mergeCell ref="N10:O10"/>
    <mergeCell ref="P10:Q10"/>
    <mergeCell ref="L11:M11"/>
    <mergeCell ref="N11:O11"/>
    <mergeCell ref="P11:Q11"/>
    <mergeCell ref="N14:N18"/>
    <mergeCell ref="L14:L18"/>
    <mergeCell ref="M14:M18"/>
    <mergeCell ref="C8:P8"/>
    <mergeCell ref="Q23:Q25"/>
    <mergeCell ref="O1:Q1"/>
    <mergeCell ref="O2:Q2"/>
    <mergeCell ref="O3:Q3"/>
    <mergeCell ref="O4:Q4"/>
    <mergeCell ref="L23:L25"/>
    <mergeCell ref="M23:M25"/>
    <mergeCell ref="N23:N25"/>
    <mergeCell ref="O23:O25"/>
    <mergeCell ref="P23:P25"/>
    <mergeCell ref="O14:O18"/>
    <mergeCell ref="P14:P18"/>
    <mergeCell ref="Q14:Q18"/>
    <mergeCell ref="L19:L22"/>
    <mergeCell ref="M19:M22"/>
  </mergeCells>
  <hyperlinks>
    <hyperlink ref="C25" r:id="rId1" display="consultantplus://offline/ref=B517DE4CEC2667FF5CD4D4FACFC7BDBC1D587620F048907F723F2EE0B4A923CEC3DF271ABFB79631g9h6O" xr:uid="{00000000-0004-0000-0000-000000000000}"/>
  </hyperlinks>
  <pageMargins left="0.39370078740157483" right="0" top="0.19685039370078741" bottom="0" header="0.31496062992125984" footer="0.31496062992125984"/>
  <pageSetup paperSize="9" scale="6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2022-02-08T05:58:06Z</dcterms:modified>
</cp:coreProperties>
</file>